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allelprojecttraining-my.sharepoint.com/personal/paul_naybour_parallelprojecttraining_com/Documents/"/>
    </mc:Choice>
  </mc:AlternateContent>
  <xr:revisionPtr revIDLastSave="593" documentId="8_{15887F17-64B9-7C4B-8152-7F2C84A0A03C}" xr6:coauthVersionLast="45" xr6:coauthVersionMax="45" xr10:uidLastSave="{86BAED92-E53F-4AB3-949B-A830D0581114}"/>
  <bookViews>
    <workbookView xWindow="-120" yWindow="-120" windowWidth="29040" windowHeight="15840" activeTab="2" xr2:uid="{FE6ECD8C-16C7-B942-A96F-AED8E946704F}"/>
  </bookViews>
  <sheets>
    <sheet name="Instructions" sheetId="3" r:id="rId1"/>
    <sheet name="Valudations Settings" sheetId="2" r:id="rId2"/>
    <sheet name="Report Sheet" sheetId="1" r:id="rId3"/>
  </sheets>
  <definedNames>
    <definedName name="_xlnm.Print_Area" localSheetId="2">'Report Sheet'!$A$1:$I$35</definedName>
    <definedName name="Project_Title">'Report Sheet'!$B$1:$E$1</definedName>
    <definedName name="Report_Date">'Report Sheet'!$G$1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3" l="1"/>
  <c r="E40" i="3"/>
  <c r="E39" i="3"/>
  <c r="E38" i="3"/>
  <c r="E37" i="3"/>
  <c r="E26" i="3"/>
  <c r="D26" i="3"/>
  <c r="C26" i="3"/>
  <c r="B26" i="3"/>
  <c r="F24" i="3"/>
  <c r="H24" i="3" s="1"/>
  <c r="F23" i="3"/>
  <c r="H23" i="3" s="1"/>
  <c r="F22" i="3"/>
  <c r="H22" i="3" s="1"/>
  <c r="F21" i="3"/>
  <c r="H21" i="3" s="1"/>
  <c r="F20" i="3"/>
  <c r="H7" i="1"/>
  <c r="H14" i="1"/>
  <c r="C14" i="1"/>
  <c r="D14" i="1"/>
  <c r="E14" i="1"/>
  <c r="F14" i="1"/>
  <c r="B14" i="1"/>
  <c r="H14" i="3"/>
  <c r="H13" i="3"/>
  <c r="E22" i="1"/>
  <c r="E23" i="1"/>
  <c r="E24" i="1"/>
  <c r="E25" i="1"/>
  <c r="E21" i="1"/>
  <c r="F10" i="1"/>
  <c r="H10" i="1" s="1"/>
  <c r="F11" i="1"/>
  <c r="H11" i="1" s="1"/>
  <c r="F12" i="1"/>
  <c r="H12" i="1" s="1"/>
  <c r="F13" i="1"/>
  <c r="H13" i="1" s="1"/>
  <c r="F9" i="1"/>
  <c r="H9" i="1" s="1"/>
  <c r="H5" i="1"/>
  <c r="H6" i="1"/>
  <c r="H4" i="1"/>
  <c r="F26" i="3" l="1"/>
  <c r="H26" i="3" s="1"/>
  <c r="H20" i="3"/>
</calcChain>
</file>

<file path=xl/sharedStrings.xml><?xml version="1.0" encoding="utf-8"?>
<sst xmlns="http://schemas.openxmlformats.org/spreadsheetml/2006/main" count="281" uniqueCount="134">
  <si>
    <t>Project Title</t>
  </si>
  <si>
    <t>Report Date</t>
  </si>
  <si>
    <t>Status</t>
  </si>
  <si>
    <t>Planned Date</t>
  </si>
  <si>
    <t>Schedule</t>
  </si>
  <si>
    <t>Progress since last report</t>
  </si>
  <si>
    <t>Summary Report</t>
  </si>
  <si>
    <t xml:space="preserve">Budget </t>
  </si>
  <si>
    <t xml:space="preserve">Issues </t>
  </si>
  <si>
    <t xml:space="preserve">Changes </t>
  </si>
  <si>
    <t>Planned Cost to Date</t>
  </si>
  <si>
    <t>Actual Cost to Date</t>
  </si>
  <si>
    <t>Estimate to Complete</t>
  </si>
  <si>
    <t xml:space="preserve">Forecast  Cost at Completion </t>
  </si>
  <si>
    <t>Cost Account</t>
  </si>
  <si>
    <t>Comment</t>
  </si>
  <si>
    <t>Traffic Light</t>
  </si>
  <si>
    <t>Resources</t>
  </si>
  <si>
    <t>Activities planned for next period</t>
  </si>
  <si>
    <t xml:space="preserve">Risk </t>
  </si>
  <si>
    <t>Probability</t>
  </si>
  <si>
    <t>Impact</t>
  </si>
  <si>
    <t>Owner</t>
  </si>
  <si>
    <t>Risk Reduction Action</t>
  </si>
  <si>
    <t>Issue Management Action</t>
  </si>
  <si>
    <t xml:space="preserve">Impact on Time </t>
  </si>
  <si>
    <t>Inpact on Cost</t>
  </si>
  <si>
    <t>Forecast / Actual Date</t>
  </si>
  <si>
    <t>Milestone Status</t>
  </si>
  <si>
    <t>Complete</t>
  </si>
  <si>
    <t>On-going</t>
  </si>
  <si>
    <t>IT</t>
  </si>
  <si>
    <t>Training</t>
  </si>
  <si>
    <t xml:space="preserve">Milestone Tolerance </t>
  </si>
  <si>
    <t xml:space="preserve"> Settings</t>
  </si>
  <si>
    <t>Late</t>
  </si>
  <si>
    <t xml:space="preserve">Early </t>
  </si>
  <si>
    <t>IT Live</t>
  </si>
  <si>
    <t>Training Ready</t>
  </si>
  <si>
    <t>Go Live</t>
  </si>
  <si>
    <t>Operations</t>
  </si>
  <si>
    <t>Design</t>
  </si>
  <si>
    <t xml:space="preserve">Coding </t>
  </si>
  <si>
    <t>Testing</t>
  </si>
  <si>
    <t>Licences</t>
  </si>
  <si>
    <t>Cost Tolerance</t>
  </si>
  <si>
    <t xml:space="preserve">Underspend </t>
  </si>
  <si>
    <t>Overspend</t>
  </si>
  <si>
    <t>Other Measure</t>
  </si>
  <si>
    <t>Quality</t>
  </si>
  <si>
    <t xml:space="preserve">Technology might fail </t>
  </si>
  <si>
    <t>Quantitative Indicators</t>
  </si>
  <si>
    <t>Green</t>
  </si>
  <si>
    <t>Yellow</t>
  </si>
  <si>
    <t>Red</t>
  </si>
  <si>
    <t>Less than 1</t>
  </si>
  <si>
    <t>Greater than 1</t>
  </si>
  <si>
    <t>Risk Status</t>
  </si>
  <si>
    <t>Open</t>
  </si>
  <si>
    <t>Closed</t>
  </si>
  <si>
    <t>Risk live</t>
  </si>
  <si>
    <t>Risk can longer happen most likely because it is in the past</t>
  </si>
  <si>
    <t>Risk Probability and Impact Scale</t>
  </si>
  <si>
    <t>Lo</t>
  </si>
  <si>
    <t>Med</t>
  </si>
  <si>
    <t>High</t>
  </si>
  <si>
    <t>VLo</t>
  </si>
  <si>
    <t>VHi</t>
  </si>
  <si>
    <t>Impact Scale</t>
  </si>
  <si>
    <t>Probability Scale</t>
  </si>
  <si>
    <t>For scoring scheme visit https://www.praxisframework.org/en/library/probability-impact-assessment</t>
  </si>
  <si>
    <t xml:space="preserve">Red </t>
  </si>
  <si>
    <t>Risk Colours</t>
  </si>
  <si>
    <t>Priority Score</t>
  </si>
  <si>
    <t>Issue Management</t>
  </si>
  <si>
    <t>New</t>
  </si>
  <si>
    <t>Resolved</t>
  </si>
  <si>
    <t>Evaluated</t>
  </si>
  <si>
    <t>Low</t>
  </si>
  <si>
    <t>Medium</t>
  </si>
  <si>
    <t>Change Management</t>
  </si>
  <si>
    <t>Proposed</t>
  </si>
  <si>
    <t>Approved</t>
  </si>
  <si>
    <t>Rejected</t>
  </si>
  <si>
    <t>Defered</t>
  </si>
  <si>
    <t>Pilot first</t>
  </si>
  <si>
    <t>Resources become unavailable</t>
  </si>
  <si>
    <t>Delay in parts deliver</t>
  </si>
  <si>
    <t>Bugs in Software</t>
  </si>
  <si>
    <t>Contractors</t>
  </si>
  <si>
    <t>Pre-order</t>
  </si>
  <si>
    <t>Test</t>
  </si>
  <si>
    <t>Poor User Feedback</t>
  </si>
  <si>
    <t>Early User Input</t>
  </si>
  <si>
    <t>Technology incompatibile</t>
  </si>
  <si>
    <t>Look for alternative technology</t>
  </si>
  <si>
    <t>Template Provided by Parallel Project Training</t>
  </si>
  <si>
    <t>https://www.parallelprojecttraining.com/</t>
  </si>
  <si>
    <t>Instructions</t>
  </si>
  <si>
    <t xml:space="preserve">This is a very simple one page project report that should work for most small projects. </t>
  </si>
  <si>
    <t>It is based on the recommended practice in the PMI and APM Bodies of knowledge.</t>
  </si>
  <si>
    <t>Text Description of your project</t>
  </si>
  <si>
    <t xml:space="preserve">Status date of the report, this is the date the data was valid, normaly the end of the month. </t>
  </si>
  <si>
    <t xml:space="preserve">Milestone </t>
  </si>
  <si>
    <t>Target Date</t>
  </si>
  <si>
    <t>Actual date if complete or forecast date if on-going</t>
  </si>
  <si>
    <t xml:space="preserve">Accountable Person </t>
  </si>
  <si>
    <t>Traffic light calculated using the tolerances in the validation sheet</t>
  </si>
  <si>
    <t>Budget</t>
  </si>
  <si>
    <t xml:space="preserve">Total </t>
  </si>
  <si>
    <t>Colour  coding</t>
  </si>
  <si>
    <t>Headings</t>
  </si>
  <si>
    <t>Set up at the start of the project</t>
  </si>
  <si>
    <t>Data Entry</t>
  </si>
  <si>
    <t>Review</t>
  </si>
  <si>
    <t>Ops</t>
  </si>
  <si>
    <t>Cost Heading</t>
  </si>
  <si>
    <t>Expected cost to date</t>
  </si>
  <si>
    <t>How much has been spent</t>
  </si>
  <si>
    <t>How much to spend to complete</t>
  </si>
  <si>
    <t>Sum of AC+ETC</t>
  </si>
  <si>
    <t>Who is accountable for this budget</t>
  </si>
  <si>
    <t>Calculated traffic light tolerances in the validation sheet</t>
  </si>
  <si>
    <t>Comments go here</t>
  </si>
  <si>
    <t>Set to &lt;1 for green, 1 for yellow and &gt;1 for red</t>
  </si>
  <si>
    <t xml:space="preserve">Risk Description </t>
  </si>
  <si>
    <t>Status filed set in validation sheet</t>
  </si>
  <si>
    <t xml:space="preserve">Classic five point scale and weighting from PMI and APM Bodies of Knowledge. </t>
  </si>
  <si>
    <t>Owner of risk</t>
  </si>
  <si>
    <t xml:space="preserve">Description </t>
  </si>
  <si>
    <t>Status from validation sheet follow APM process</t>
  </si>
  <si>
    <t>Impact on project overall</t>
  </si>
  <si>
    <t>Agreed/ proposed action</t>
  </si>
  <si>
    <t>Calculated Field do not 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</si>
</sst>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/>
      <right style="thin">
        <color rgb="FF7F7F7F"/>
      </right>
      <top style="thin">
        <color auto="1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auto="1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auto="1"/>
      </right>
      <top style="thin">
        <color rgb="FF7F7F7F"/>
      </top>
      <bottom/>
      <diagonal/>
    </border>
  </borders>
  <cellStyleXfs count="7">
    <xf numFmtId="0" fontId="0" fillId="0" borderId="0"/>
    <xf numFmtId="0" fontId="3" fillId="6" borderId="1" applyNumberFormat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9" fontId="0" fillId="0" borderId="0" xfId="0" applyNumberFormat="1"/>
    <xf numFmtId="0" fontId="6" fillId="0" borderId="0" xfId="0" applyFont="1"/>
    <xf numFmtId="0" fontId="1" fillId="3" borderId="3" xfId="4" applyBorder="1"/>
    <xf numFmtId="0" fontId="1" fillId="3" borderId="3" xfId="4" applyBorder="1" applyAlignment="1">
      <alignment horizontal="center" vertical="center"/>
    </xf>
    <xf numFmtId="0" fontId="5" fillId="2" borderId="3" xfId="3" applyBorder="1"/>
    <xf numFmtId="0" fontId="5" fillId="2" borderId="3" xfId="3" applyBorder="1" applyAlignment="1">
      <alignment wrapText="1"/>
    </xf>
    <xf numFmtId="0" fontId="5" fillId="2" borderId="3" xfId="3" applyBorder="1" applyAlignment="1">
      <alignment horizontal="center" vertical="center"/>
    </xf>
    <xf numFmtId="0" fontId="5" fillId="2" borderId="3" xfId="3" applyBorder="1" applyAlignment="1">
      <alignment horizontal="center" vertical="center" wrapText="1"/>
    </xf>
    <xf numFmtId="0" fontId="1" fillId="4" borderId="3" xfId="5" applyBorder="1"/>
    <xf numFmtId="0" fontId="3" fillId="6" borderId="1" xfId="1" applyAlignment="1">
      <alignment horizontal="center" vertical="center"/>
    </xf>
    <xf numFmtId="0" fontId="1" fillId="4" borderId="3" xfId="5" applyBorder="1" applyAlignment="1">
      <alignment horizontal="center" vertical="center"/>
    </xf>
    <xf numFmtId="0" fontId="1" fillId="4" borderId="2" xfId="5" applyBorder="1" applyAlignment="1">
      <alignment horizontal="center" vertical="center"/>
    </xf>
    <xf numFmtId="0" fontId="5" fillId="2" borderId="3" xfId="3" applyBorder="1" applyAlignment="1">
      <alignment vertical="center"/>
    </xf>
    <xf numFmtId="41" fontId="1" fillId="3" borderId="3" xfId="4" applyNumberFormat="1" applyBorder="1" applyAlignment="1">
      <alignment horizontal="center" vertical="center"/>
    </xf>
    <xf numFmtId="0" fontId="5" fillId="2" borderId="4" xfId="3" applyBorder="1" applyAlignment="1">
      <alignment horizontal="left" vertical="center"/>
    </xf>
    <xf numFmtId="0" fontId="5" fillId="2" borderId="5" xfId="3" applyBorder="1" applyAlignment="1">
      <alignment horizontal="left" vertical="center"/>
    </xf>
    <xf numFmtId="0" fontId="5" fillId="2" borderId="6" xfId="3" applyBorder="1" applyAlignment="1">
      <alignment horizontal="left" vertical="center"/>
    </xf>
    <xf numFmtId="0" fontId="3" fillId="6" borderId="4" xfId="1" applyBorder="1" applyAlignment="1">
      <alignment horizontal="center" vertical="center"/>
    </xf>
    <xf numFmtId="0" fontId="3" fillId="6" borderId="5" xfId="1" applyBorder="1" applyAlignment="1">
      <alignment horizontal="center" vertical="center"/>
    </xf>
    <xf numFmtId="0" fontId="3" fillId="6" borderId="6" xfId="1" applyBorder="1" applyAlignment="1">
      <alignment horizontal="center" vertical="center"/>
    </xf>
    <xf numFmtId="0" fontId="5" fillId="2" borderId="3" xfId="3" applyBorder="1" applyAlignment="1">
      <alignment horizontal="center" vertical="center" wrapText="1"/>
    </xf>
    <xf numFmtId="0" fontId="5" fillId="2" borderId="3" xfId="3" applyBorder="1" applyAlignment="1">
      <alignment horizontal="left" vertical="center" wrapText="1"/>
    </xf>
    <xf numFmtId="0" fontId="3" fillId="6" borderId="9" xfId="1" applyBorder="1"/>
    <xf numFmtId="0" fontId="3" fillId="6" borderId="10" xfId="1" applyBorder="1" applyAlignment="1">
      <alignment horizontal="left"/>
    </xf>
    <xf numFmtId="0" fontId="3" fillId="6" borderId="11" xfId="1" applyBorder="1" applyAlignment="1">
      <alignment horizontal="left"/>
    </xf>
    <xf numFmtId="0" fontId="3" fillId="6" borderId="1" xfId="1" applyBorder="1" applyAlignment="1">
      <alignment horizontal="center" vertical="center"/>
    </xf>
    <xf numFmtId="14" fontId="3" fillId="6" borderId="1" xfId="1" applyNumberFormat="1" applyBorder="1" applyAlignment="1">
      <alignment horizontal="center" vertical="center" wrapText="1"/>
    </xf>
    <xf numFmtId="41" fontId="3" fillId="6" borderId="1" xfId="1" applyNumberFormat="1" applyBorder="1" applyAlignment="1">
      <alignment horizontal="center" vertical="center"/>
    </xf>
    <xf numFmtId="0" fontId="3" fillId="6" borderId="1" xfId="1" applyBorder="1" applyAlignment="1">
      <alignment horizontal="left" vertical="center"/>
    </xf>
    <xf numFmtId="0" fontId="3" fillId="6" borderId="1" xfId="1" applyBorder="1" applyAlignment="1">
      <alignment horizontal="left" vertical="center" wrapText="1"/>
    </xf>
    <xf numFmtId="0" fontId="3" fillId="6" borderId="12" xfId="1" applyBorder="1" applyAlignment="1">
      <alignment horizontal="center" vertical="center"/>
    </xf>
    <xf numFmtId="0" fontId="3" fillId="6" borderId="12" xfId="1" applyBorder="1" applyAlignment="1">
      <alignment horizontal="left" vertical="center"/>
    </xf>
    <xf numFmtId="0" fontId="3" fillId="6" borderId="1" xfId="1" applyBorder="1"/>
    <xf numFmtId="41" fontId="3" fillId="6" borderId="1" xfId="1" applyNumberFormat="1" applyBorder="1"/>
    <xf numFmtId="0" fontId="3" fillId="6" borderId="12" xfId="1" applyBorder="1"/>
    <xf numFmtId="0" fontId="3" fillId="6" borderId="13" xfId="1" applyBorder="1"/>
    <xf numFmtId="0" fontId="3" fillId="6" borderId="14" xfId="1" applyBorder="1"/>
    <xf numFmtId="0" fontId="3" fillId="6" borderId="15" xfId="1" applyBorder="1"/>
    <xf numFmtId="0" fontId="1" fillId="5" borderId="3" xfId="6" applyBorder="1"/>
    <xf numFmtId="0" fontId="1" fillId="5" borderId="3" xfId="6" applyBorder="1" applyAlignment="1">
      <alignment horizontal="center" vertical="center"/>
    </xf>
    <xf numFmtId="0" fontId="1" fillId="5" borderId="3" xfId="6" applyBorder="1" applyAlignment="1">
      <alignment horizontal="center" vertical="center" wrapText="1"/>
    </xf>
    <xf numFmtId="0" fontId="1" fillId="5" borderId="2" xfId="6" applyBorder="1" applyAlignment="1">
      <alignment horizontal="center" vertical="center"/>
    </xf>
    <xf numFmtId="0" fontId="7" fillId="0" borderId="0" xfId="0" applyFont="1" applyProtection="1">
      <protection locked="0"/>
    </xf>
    <xf numFmtId="9" fontId="1" fillId="4" borderId="3" xfId="5" applyNumberFormat="1" applyBorder="1" applyAlignment="1">
      <alignment horizontal="center" vertical="center"/>
    </xf>
    <xf numFmtId="41" fontId="1" fillId="4" borderId="4" xfId="5" applyNumberFormat="1" applyBorder="1" applyAlignment="1">
      <alignment horizontal="center" vertical="center"/>
    </xf>
    <xf numFmtId="0" fontId="3" fillId="6" borderId="7" xfId="1" applyBorder="1" applyAlignment="1">
      <alignment horizontal="left" vertical="top"/>
    </xf>
    <xf numFmtId="0" fontId="3" fillId="6" borderId="8" xfId="1" applyBorder="1" applyAlignment="1">
      <alignment horizontal="left" vertical="top"/>
    </xf>
    <xf numFmtId="0" fontId="3" fillId="6" borderId="16" xfId="1" applyBorder="1" applyAlignment="1">
      <alignment horizontal="left" vertical="top"/>
    </xf>
    <xf numFmtId="0" fontId="3" fillId="6" borderId="4" xfId="1" applyBorder="1" applyAlignment="1">
      <alignment horizontal="left" vertical="top"/>
    </xf>
    <xf numFmtId="0" fontId="3" fillId="6" borderId="5" xfId="1" applyBorder="1" applyAlignment="1">
      <alignment horizontal="left" vertical="top"/>
    </xf>
    <xf numFmtId="0" fontId="3" fillId="6" borderId="17" xfId="1" applyBorder="1" applyAlignment="1">
      <alignment horizontal="left" vertical="top"/>
    </xf>
    <xf numFmtId="0" fontId="4" fillId="6" borderId="4" xfId="2" applyFill="1" applyBorder="1" applyAlignment="1">
      <alignment horizontal="left" vertical="top"/>
    </xf>
    <xf numFmtId="0" fontId="4" fillId="6" borderId="5" xfId="2" applyFill="1" applyBorder="1" applyAlignment="1">
      <alignment horizontal="left" vertical="top"/>
    </xf>
    <xf numFmtId="0" fontId="4" fillId="6" borderId="17" xfId="2" applyFill="1" applyBorder="1" applyAlignment="1">
      <alignment horizontal="left" vertical="top"/>
    </xf>
    <xf numFmtId="0" fontId="4" fillId="0" borderId="0" xfId="2"/>
    <xf numFmtId="0" fontId="4" fillId="5" borderId="3" xfId="2" applyFill="1" applyBorder="1" applyAlignment="1">
      <alignment vertical="center" wrapText="1"/>
    </xf>
    <xf numFmtId="0" fontId="4" fillId="6" borderId="1" xfId="2" applyFill="1" applyBorder="1" applyAlignment="1">
      <alignment horizontal="center" vertical="center" wrapText="1"/>
    </xf>
    <xf numFmtId="14" fontId="4" fillId="6" borderId="1" xfId="2" applyNumberFormat="1" applyFill="1" applyBorder="1" applyAlignment="1">
      <alignment horizontal="center" vertical="center" wrapText="1"/>
    </xf>
    <xf numFmtId="0" fontId="4" fillId="5" borderId="3" xfId="2" applyFill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0" fontId="4" fillId="3" borderId="3" xfId="2" applyFill="1" applyBorder="1" applyAlignment="1">
      <alignment vertical="center" wrapText="1"/>
    </xf>
    <xf numFmtId="41" fontId="4" fillId="3" borderId="4" xfId="2" applyNumberFormat="1" applyFill="1" applyBorder="1" applyAlignment="1">
      <alignment horizontal="center" vertical="center" wrapText="1"/>
    </xf>
    <xf numFmtId="41" fontId="4" fillId="6" borderId="0" xfId="2" applyNumberFormat="1" applyFill="1" applyBorder="1" applyAlignment="1">
      <alignment horizontal="center" vertical="center" wrapText="1"/>
    </xf>
    <xf numFmtId="0" fontId="4" fillId="3" borderId="3" xfId="2" applyFill="1" applyBorder="1" applyAlignment="1">
      <alignment horizontal="center" vertical="center" wrapText="1"/>
    </xf>
    <xf numFmtId="9" fontId="4" fillId="4" borderId="3" xfId="2" applyNumberFormat="1" applyFill="1" applyBorder="1" applyAlignment="1">
      <alignment horizontal="center" vertical="center" wrapText="1"/>
    </xf>
    <xf numFmtId="0" fontId="4" fillId="3" borderId="3" xfId="2" applyFill="1" applyBorder="1" applyAlignment="1">
      <alignment horizontal="center" vertical="center"/>
    </xf>
    <xf numFmtId="0" fontId="1" fillId="5" borderId="3" xfId="6" applyBorder="1" applyAlignment="1">
      <alignment vertical="top" wrapText="1"/>
    </xf>
    <xf numFmtId="0" fontId="4" fillId="0" borderId="18" xfId="2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6" borderId="19" xfId="1" applyBorder="1"/>
    <xf numFmtId="0" fontId="3" fillId="6" borderId="20" xfId="1" applyBorder="1" applyAlignment="1">
      <alignment horizontal="center" vertical="center"/>
    </xf>
    <xf numFmtId="0" fontId="1" fillId="5" borderId="21" xfId="6" applyBorder="1" applyAlignment="1">
      <alignment horizontal="center" vertical="center"/>
    </xf>
    <xf numFmtId="0" fontId="3" fillId="6" borderId="20" xfId="1" applyBorder="1" applyAlignment="1">
      <alignment horizontal="left" vertical="center" wrapText="1"/>
    </xf>
    <xf numFmtId="0" fontId="3" fillId="6" borderId="22" xfId="1" applyBorder="1" applyAlignment="1">
      <alignment horizontal="center" vertical="center"/>
    </xf>
    <xf numFmtId="0" fontId="4" fillId="6" borderId="3" xfId="2" applyFill="1" applyBorder="1" applyAlignment="1">
      <alignment horizontal="center" vertical="top" wrapText="1"/>
    </xf>
    <xf numFmtId="0" fontId="4" fillId="6" borderId="3" xfId="2" applyFill="1" applyBorder="1" applyAlignment="1">
      <alignment horizontal="center" vertical="top" wrapText="1"/>
    </xf>
    <xf numFmtId="0" fontId="4" fillId="0" borderId="3" xfId="2" applyBorder="1" applyAlignment="1">
      <alignment horizontal="center" vertical="top"/>
    </xf>
    <xf numFmtId="0" fontId="4" fillId="6" borderId="3" xfId="2" applyFill="1" applyBorder="1" applyAlignment="1">
      <alignment horizontal="center" vertical="top"/>
    </xf>
    <xf numFmtId="0" fontId="0" fillId="0" borderId="3" xfId="0" applyBorder="1"/>
    <xf numFmtId="0" fontId="5" fillId="2" borderId="3" xfId="3" applyBorder="1" applyAlignment="1">
      <alignment horizontal="center" vertical="top" wrapText="1"/>
    </xf>
    <xf numFmtId="41" fontId="1" fillId="3" borderId="3" xfId="4" applyNumberFormat="1" applyBorder="1" applyAlignment="1">
      <alignment horizontal="center" vertical="top" wrapText="1"/>
    </xf>
    <xf numFmtId="0" fontId="3" fillId="6" borderId="1" xfId="1" applyBorder="1" applyAlignment="1">
      <alignment horizontal="center" vertical="top" wrapText="1"/>
    </xf>
    <xf numFmtId="0" fontId="1" fillId="4" borderId="0" xfId="5" applyAlignment="1">
      <alignment horizontal="center" vertical="top" wrapText="1"/>
    </xf>
  </cellXfs>
  <cellStyles count="7">
    <cellStyle name="20% - Accent2" xfId="4" builtinId="34"/>
    <cellStyle name="20% - Accent6" xfId="6" builtinId="50"/>
    <cellStyle name="40% - Accent2" xfId="5" builtinId="35"/>
    <cellStyle name="Accent2" xfId="3" builtinId="33"/>
    <cellStyle name="Explanatory Text" xfId="2" builtinId="53"/>
    <cellStyle name="Input" xfId="1" builtinId="20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3</xdr:col>
      <xdr:colOff>768414</xdr:colOff>
      <xdr:row>37</xdr:row>
      <xdr:rowOff>194795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FDA1F-6930-47F9-B7B3-229334F4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3664014" cy="119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78FF-048E-944C-85CB-86C17FAEEC85}">
  <dimension ref="A1:J50"/>
  <sheetViews>
    <sheetView workbookViewId="0">
      <selection activeCell="E5" sqref="E5"/>
    </sheetView>
  </sheetViews>
  <sheetFormatPr defaultColWidth="11" defaultRowHeight="15.75" x14ac:dyDescent="0.25"/>
  <cols>
    <col min="1" max="1" width="18.875" customWidth="1"/>
    <col min="2" max="2" width="27.75" customWidth="1"/>
  </cols>
  <sheetData>
    <row r="1" spans="1:9" x14ac:dyDescent="0.25">
      <c r="A1" t="s">
        <v>98</v>
      </c>
    </row>
    <row r="2" spans="1:9" x14ac:dyDescent="0.25">
      <c r="A2" t="s">
        <v>99</v>
      </c>
    </row>
    <row r="3" spans="1:9" x14ac:dyDescent="0.25">
      <c r="A3" t="s">
        <v>100</v>
      </c>
    </row>
    <row r="5" spans="1:9" x14ac:dyDescent="0.25">
      <c r="A5" t="s">
        <v>110</v>
      </c>
    </row>
    <row r="6" spans="1:9" ht="45" x14ac:dyDescent="0.25">
      <c r="A6" s="81" t="s">
        <v>111</v>
      </c>
      <c r="B6" s="82" t="s">
        <v>112</v>
      </c>
      <c r="C6" s="83" t="s">
        <v>113</v>
      </c>
      <c r="D6" s="84" t="s">
        <v>133</v>
      </c>
    </row>
    <row r="9" spans="1:9" x14ac:dyDescent="0.25">
      <c r="A9" s="6" t="s">
        <v>0</v>
      </c>
      <c r="B9" t="s">
        <v>101</v>
      </c>
    </row>
    <row r="10" spans="1:9" x14ac:dyDescent="0.25">
      <c r="A10" s="7" t="s">
        <v>1</v>
      </c>
      <c r="B10" t="s">
        <v>102</v>
      </c>
    </row>
    <row r="12" spans="1:9" ht="30" x14ac:dyDescent="0.25">
      <c r="A12" s="6" t="s">
        <v>4</v>
      </c>
      <c r="B12" s="8" t="s">
        <v>2</v>
      </c>
      <c r="C12" s="9" t="s">
        <v>3</v>
      </c>
      <c r="D12" s="9" t="s">
        <v>27</v>
      </c>
      <c r="E12" s="8"/>
      <c r="F12" s="9"/>
      <c r="G12" s="8" t="s">
        <v>22</v>
      </c>
      <c r="H12" s="8" t="s">
        <v>16</v>
      </c>
      <c r="I12" s="8" t="s">
        <v>15</v>
      </c>
    </row>
    <row r="13" spans="1:9" x14ac:dyDescent="0.25">
      <c r="A13" s="40" t="s">
        <v>38</v>
      </c>
      <c r="B13" s="27" t="s">
        <v>29</v>
      </c>
      <c r="C13" s="28">
        <v>45668</v>
      </c>
      <c r="D13" s="28">
        <v>45658</v>
      </c>
      <c r="E13" s="41"/>
      <c r="F13" s="42"/>
      <c r="G13" s="41" t="s">
        <v>32</v>
      </c>
      <c r="H13" s="43">
        <f t="shared" ref="H13:H14" si="0">D13-C13</f>
        <v>-10</v>
      </c>
      <c r="I13" s="41"/>
    </row>
    <row r="14" spans="1:9" x14ac:dyDescent="0.25">
      <c r="A14" s="40" t="s">
        <v>39</v>
      </c>
      <c r="B14" s="27" t="s">
        <v>29</v>
      </c>
      <c r="C14" s="28">
        <v>45669</v>
      </c>
      <c r="D14" s="28">
        <v>45677</v>
      </c>
      <c r="E14" s="41"/>
      <c r="F14" s="42"/>
      <c r="G14" s="41" t="s">
        <v>40</v>
      </c>
      <c r="H14" s="43">
        <f t="shared" si="0"/>
        <v>8</v>
      </c>
      <c r="I14" s="41"/>
    </row>
    <row r="15" spans="1:9" ht="105" x14ac:dyDescent="0.25">
      <c r="A15" s="57" t="s">
        <v>103</v>
      </c>
      <c r="B15" s="58" t="s">
        <v>30</v>
      </c>
      <c r="C15" s="59" t="s">
        <v>104</v>
      </c>
      <c r="D15" s="59" t="s">
        <v>105</v>
      </c>
      <c r="E15" s="60"/>
      <c r="F15" s="60"/>
      <c r="G15" s="60" t="s">
        <v>106</v>
      </c>
      <c r="H15" s="61" t="s">
        <v>107</v>
      </c>
      <c r="I15" s="60"/>
    </row>
    <row r="19" spans="1:10" ht="45" x14ac:dyDescent="0.25">
      <c r="A19" s="14" t="s">
        <v>14</v>
      </c>
      <c r="B19" s="8" t="s">
        <v>7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22</v>
      </c>
      <c r="H19" s="9" t="s">
        <v>16</v>
      </c>
      <c r="I19" s="9" t="s">
        <v>15</v>
      </c>
    </row>
    <row r="20" spans="1:10" x14ac:dyDescent="0.25">
      <c r="A20" s="4" t="s">
        <v>41</v>
      </c>
      <c r="B20" s="15">
        <v>1000</v>
      </c>
      <c r="C20" s="29">
        <v>500</v>
      </c>
      <c r="D20" s="29">
        <v>500</v>
      </c>
      <c r="E20" s="29">
        <v>200</v>
      </c>
      <c r="F20" s="15">
        <f>D20+E20</f>
        <v>700</v>
      </c>
      <c r="G20" s="5" t="s">
        <v>31</v>
      </c>
      <c r="H20" s="45">
        <f>F20/B20</f>
        <v>0.7</v>
      </c>
      <c r="I20" s="5"/>
    </row>
    <row r="21" spans="1:10" x14ac:dyDescent="0.25">
      <c r="A21" s="4" t="s">
        <v>42</v>
      </c>
      <c r="B21" s="15">
        <v>1600</v>
      </c>
      <c r="C21" s="29">
        <v>600</v>
      </c>
      <c r="D21" s="29">
        <v>500</v>
      </c>
      <c r="E21" s="29">
        <v>1000</v>
      </c>
      <c r="F21" s="15">
        <f t="shared" ref="F21:F24" si="1">D21+E21</f>
        <v>1500</v>
      </c>
      <c r="G21" s="5" t="s">
        <v>31</v>
      </c>
      <c r="H21" s="45">
        <f t="shared" ref="H21:H26" si="2">F21/B21</f>
        <v>0.9375</v>
      </c>
      <c r="I21" s="5"/>
    </row>
    <row r="22" spans="1:10" x14ac:dyDescent="0.25">
      <c r="A22" s="4" t="s">
        <v>43</v>
      </c>
      <c r="B22" s="15">
        <v>500</v>
      </c>
      <c r="C22" s="29">
        <v>400</v>
      </c>
      <c r="D22" s="29">
        <v>420</v>
      </c>
      <c r="E22" s="29">
        <v>200</v>
      </c>
      <c r="F22" s="15">
        <f t="shared" si="1"/>
        <v>620</v>
      </c>
      <c r="G22" s="5" t="s">
        <v>31</v>
      </c>
      <c r="H22" s="45">
        <f t="shared" si="2"/>
        <v>1.24</v>
      </c>
      <c r="I22" s="5"/>
    </row>
    <row r="23" spans="1:10" x14ac:dyDescent="0.25">
      <c r="A23" s="4" t="s">
        <v>32</v>
      </c>
      <c r="B23" s="15">
        <v>300</v>
      </c>
      <c r="C23" s="29">
        <v>300</v>
      </c>
      <c r="D23" s="29">
        <v>100</v>
      </c>
      <c r="E23" s="29">
        <v>200</v>
      </c>
      <c r="F23" s="15">
        <f t="shared" si="1"/>
        <v>300</v>
      </c>
      <c r="G23" s="5" t="s">
        <v>31</v>
      </c>
      <c r="H23" s="45">
        <f t="shared" si="2"/>
        <v>1</v>
      </c>
      <c r="I23" s="5"/>
    </row>
    <row r="24" spans="1:10" x14ac:dyDescent="0.25">
      <c r="A24" s="4" t="s">
        <v>44</v>
      </c>
      <c r="B24" s="15">
        <v>200</v>
      </c>
      <c r="C24" s="29">
        <v>100</v>
      </c>
      <c r="D24" s="29">
        <v>120</v>
      </c>
      <c r="E24" s="29">
        <v>85</v>
      </c>
      <c r="F24" s="15">
        <f t="shared" si="1"/>
        <v>205</v>
      </c>
      <c r="G24" s="5" t="s">
        <v>31</v>
      </c>
      <c r="H24" s="45">
        <f t="shared" si="2"/>
        <v>1.0249999999999999</v>
      </c>
      <c r="I24" s="5"/>
    </row>
    <row r="25" spans="1:10" ht="90" x14ac:dyDescent="0.25">
      <c r="A25" s="62" t="s">
        <v>116</v>
      </c>
      <c r="B25" s="63" t="s">
        <v>108</v>
      </c>
      <c r="C25" s="64" t="s">
        <v>117</v>
      </c>
      <c r="D25" s="64" t="s">
        <v>118</v>
      </c>
      <c r="E25" s="64" t="s">
        <v>119</v>
      </c>
      <c r="F25" s="63" t="s">
        <v>120</v>
      </c>
      <c r="G25" s="65" t="s">
        <v>121</v>
      </c>
      <c r="H25" s="66" t="s">
        <v>122</v>
      </c>
      <c r="I25" s="67"/>
    </row>
    <row r="26" spans="1:10" x14ac:dyDescent="0.25">
      <c r="A26" s="10" t="s">
        <v>109</v>
      </c>
      <c r="B26" s="46">
        <f>SUM(B20:B24)</f>
        <v>3600</v>
      </c>
      <c r="C26" s="46">
        <f t="shared" ref="C26:F26" si="3">SUM(C20:C24)</f>
        <v>1900</v>
      </c>
      <c r="D26" s="46">
        <f t="shared" si="3"/>
        <v>1640</v>
      </c>
      <c r="E26" s="46">
        <f t="shared" si="3"/>
        <v>1685</v>
      </c>
      <c r="F26" s="46">
        <f t="shared" si="3"/>
        <v>3325</v>
      </c>
      <c r="G26" s="12"/>
      <c r="H26" s="45">
        <f t="shared" si="2"/>
        <v>0.92361111111111116</v>
      </c>
      <c r="I26" s="12"/>
    </row>
    <row r="29" spans="1:10" x14ac:dyDescent="0.25">
      <c r="A29" s="6" t="s">
        <v>48</v>
      </c>
      <c r="B29" s="16" t="s">
        <v>15</v>
      </c>
      <c r="C29" s="17"/>
      <c r="D29" s="17"/>
      <c r="E29" s="17"/>
      <c r="F29" s="17"/>
      <c r="G29" s="18"/>
      <c r="H29" s="8"/>
      <c r="I29" s="8"/>
    </row>
    <row r="30" spans="1:10" ht="41.25" customHeight="1" x14ac:dyDescent="0.25">
      <c r="A30" s="68" t="s">
        <v>17</v>
      </c>
      <c r="B30" s="53" t="s">
        <v>123</v>
      </c>
      <c r="C30" s="54"/>
      <c r="D30" s="54"/>
      <c r="E30" s="54"/>
      <c r="F30" s="54"/>
      <c r="G30" s="54"/>
      <c r="H30" s="55"/>
      <c r="I30" s="11">
        <v>1</v>
      </c>
      <c r="J30" s="69" t="s">
        <v>124</v>
      </c>
    </row>
    <row r="31" spans="1:10" ht="39" customHeight="1" x14ac:dyDescent="0.25">
      <c r="A31" s="68" t="s">
        <v>49</v>
      </c>
      <c r="B31" s="47"/>
      <c r="C31" s="48"/>
      <c r="D31" s="48"/>
      <c r="E31" s="48"/>
      <c r="F31" s="48"/>
      <c r="G31" s="48"/>
      <c r="H31" s="49"/>
      <c r="I31" s="11">
        <v>0.8</v>
      </c>
      <c r="J31" s="69"/>
    </row>
    <row r="32" spans="1:10" ht="45" customHeight="1" x14ac:dyDescent="0.25">
      <c r="A32" s="68" t="s">
        <v>5</v>
      </c>
      <c r="B32" s="19"/>
      <c r="C32" s="20"/>
      <c r="D32" s="20"/>
      <c r="E32" s="20"/>
      <c r="F32" s="20"/>
      <c r="G32" s="20"/>
      <c r="H32" s="20"/>
      <c r="I32" s="21"/>
    </row>
    <row r="33" spans="1:9" ht="40.5" customHeight="1" x14ac:dyDescent="0.25">
      <c r="A33" s="68" t="s">
        <v>18</v>
      </c>
      <c r="B33" s="19"/>
      <c r="C33" s="20"/>
      <c r="D33" s="20"/>
      <c r="E33" s="20"/>
      <c r="F33" s="20"/>
      <c r="G33" s="20"/>
      <c r="H33" s="20"/>
      <c r="I33" s="21"/>
    </row>
    <row r="36" spans="1:9" ht="30" x14ac:dyDescent="0.25">
      <c r="A36" s="6" t="s">
        <v>19</v>
      </c>
      <c r="B36" s="8" t="s">
        <v>2</v>
      </c>
      <c r="C36" s="8" t="s">
        <v>20</v>
      </c>
      <c r="D36" s="8" t="s">
        <v>21</v>
      </c>
      <c r="E36" s="9" t="s">
        <v>73</v>
      </c>
      <c r="F36" s="22" t="s">
        <v>23</v>
      </c>
      <c r="G36" s="22"/>
      <c r="H36" s="8" t="s">
        <v>22</v>
      </c>
      <c r="I36" s="8" t="s">
        <v>15</v>
      </c>
    </row>
    <row r="37" spans="1:9" x14ac:dyDescent="0.25">
      <c r="A37" s="24" t="s">
        <v>50</v>
      </c>
      <c r="B37" s="27" t="s">
        <v>58</v>
      </c>
      <c r="C37" s="27" t="s">
        <v>64</v>
      </c>
      <c r="D37" s="27" t="s">
        <v>67</v>
      </c>
      <c r="E37" s="41">
        <f>VLOOKUP(C37,'Valudations Settings'!$A$26:$C$30,2,)*VLOOKUP(D37,'Valudations Settings'!$A$26:$C$30,3, )</f>
        <v>0.4</v>
      </c>
      <c r="F37" s="31" t="s">
        <v>85</v>
      </c>
      <c r="G37" s="31"/>
      <c r="H37" s="27" t="s">
        <v>31</v>
      </c>
      <c r="I37" s="32"/>
    </row>
    <row r="38" spans="1:9" x14ac:dyDescent="0.25">
      <c r="A38" s="24" t="s">
        <v>86</v>
      </c>
      <c r="B38" s="27" t="s">
        <v>58</v>
      </c>
      <c r="C38" s="27" t="s">
        <v>63</v>
      </c>
      <c r="D38" s="27" t="s">
        <v>63</v>
      </c>
      <c r="E38" s="41">
        <f>VLOOKUP(C38,'Valudations Settings'!$A$26:$C$30,2,)*VLOOKUP(D38,'Valudations Settings'!$A$26:$C$30,3, )</f>
        <v>0.03</v>
      </c>
      <c r="F38" s="31" t="s">
        <v>89</v>
      </c>
      <c r="G38" s="31"/>
      <c r="H38" s="27" t="s">
        <v>31</v>
      </c>
      <c r="I38" s="32"/>
    </row>
    <row r="39" spans="1:9" x14ac:dyDescent="0.25">
      <c r="A39" s="24" t="s">
        <v>87</v>
      </c>
      <c r="B39" s="27" t="s">
        <v>58</v>
      </c>
      <c r="C39" s="27" t="s">
        <v>63</v>
      </c>
      <c r="D39" s="27" t="s">
        <v>65</v>
      </c>
      <c r="E39" s="41">
        <f>VLOOKUP(C39,'Valudations Settings'!$A$26:$C$30,2,)*VLOOKUP(D39,'Valudations Settings'!$A$26:$C$30,3, )</f>
        <v>0.12</v>
      </c>
      <c r="F39" s="31" t="s">
        <v>90</v>
      </c>
      <c r="G39" s="31"/>
      <c r="H39" s="27" t="s">
        <v>31</v>
      </c>
      <c r="I39" s="32"/>
    </row>
    <row r="40" spans="1:9" x14ac:dyDescent="0.25">
      <c r="A40" s="24" t="s">
        <v>88</v>
      </c>
      <c r="B40" s="27" t="s">
        <v>58</v>
      </c>
      <c r="C40" s="27" t="s">
        <v>66</v>
      </c>
      <c r="D40" s="27" t="s">
        <v>67</v>
      </c>
      <c r="E40" s="41">
        <f>VLOOKUP(C40,'Valudations Settings'!$A$26:$C$30,2,)*VLOOKUP(D40,'Valudations Settings'!$A$26:$C$30,3, )</f>
        <v>8.0000000000000016E-2</v>
      </c>
      <c r="F40" s="31" t="s">
        <v>91</v>
      </c>
      <c r="G40" s="31"/>
      <c r="H40" s="27" t="s">
        <v>31</v>
      </c>
      <c r="I40" s="32"/>
    </row>
    <row r="41" spans="1:9" x14ac:dyDescent="0.25">
      <c r="A41" s="71" t="s">
        <v>92</v>
      </c>
      <c r="B41" s="72" t="s">
        <v>58</v>
      </c>
      <c r="C41" s="72" t="s">
        <v>66</v>
      </c>
      <c r="D41" s="72" t="s">
        <v>66</v>
      </c>
      <c r="E41" s="73">
        <f>VLOOKUP(C41,'Valudations Settings'!$A$26:$C$30,2,)*VLOOKUP(D41,'Valudations Settings'!$A$26:$C$30,3, )</f>
        <v>5.000000000000001E-3</v>
      </c>
      <c r="F41" s="74" t="s">
        <v>93</v>
      </c>
      <c r="G41" s="74"/>
      <c r="H41" s="72" t="s">
        <v>31</v>
      </c>
      <c r="I41" s="75"/>
    </row>
    <row r="42" spans="1:9" ht="51.75" customHeight="1" x14ac:dyDescent="0.25">
      <c r="A42" s="76" t="s">
        <v>125</v>
      </c>
      <c r="B42" s="76" t="s">
        <v>126</v>
      </c>
      <c r="C42" s="77" t="s">
        <v>127</v>
      </c>
      <c r="D42" s="77"/>
      <c r="E42" s="77"/>
      <c r="F42" s="78" t="s">
        <v>23</v>
      </c>
      <c r="G42" s="78"/>
      <c r="H42" s="79" t="s">
        <v>128</v>
      </c>
      <c r="I42" s="80"/>
    </row>
    <row r="43" spans="1:9" x14ac:dyDescent="0.25">
      <c r="A43" s="70"/>
      <c r="B43" s="70"/>
      <c r="C43" s="70"/>
      <c r="D43" s="70"/>
      <c r="E43" s="70"/>
    </row>
    <row r="45" spans="1:9" x14ac:dyDescent="0.25">
      <c r="A45" s="6" t="s">
        <v>8</v>
      </c>
      <c r="B45" s="8" t="s">
        <v>2</v>
      </c>
      <c r="C45" s="8" t="s">
        <v>21</v>
      </c>
      <c r="D45" s="8" t="s">
        <v>22</v>
      </c>
      <c r="E45" s="23" t="s">
        <v>24</v>
      </c>
      <c r="F45" s="23"/>
      <c r="G45" s="23"/>
      <c r="H45" s="23"/>
      <c r="I45" s="23"/>
    </row>
    <row r="46" spans="1:9" x14ac:dyDescent="0.25">
      <c r="A46" s="24" t="s">
        <v>94</v>
      </c>
      <c r="B46" s="27" t="s">
        <v>75</v>
      </c>
      <c r="C46" s="27" t="s">
        <v>65</v>
      </c>
      <c r="D46" s="27" t="s">
        <v>31</v>
      </c>
      <c r="E46" s="30" t="s">
        <v>95</v>
      </c>
      <c r="F46" s="30"/>
      <c r="G46" s="30"/>
      <c r="H46" s="30"/>
      <c r="I46" s="33"/>
    </row>
    <row r="47" spans="1:9" x14ac:dyDescent="0.25">
      <c r="A47" s="24"/>
      <c r="B47" s="27"/>
      <c r="C47" s="27"/>
      <c r="D47" s="27"/>
      <c r="E47" s="30"/>
      <c r="F47" s="30"/>
      <c r="G47" s="30"/>
      <c r="H47" s="30"/>
      <c r="I47" s="33"/>
    </row>
    <row r="48" spans="1:9" x14ac:dyDescent="0.25">
      <c r="A48" s="24"/>
      <c r="B48" s="27"/>
      <c r="C48" s="27"/>
      <c r="D48" s="27"/>
      <c r="E48" s="30"/>
      <c r="F48" s="30"/>
      <c r="G48" s="30"/>
      <c r="H48" s="30"/>
      <c r="I48" s="33"/>
    </row>
    <row r="49" spans="1:9" x14ac:dyDescent="0.25">
      <c r="A49" s="24"/>
      <c r="B49" s="27"/>
      <c r="C49" s="27"/>
      <c r="D49" s="27"/>
      <c r="E49" s="30"/>
      <c r="F49" s="30"/>
      <c r="G49" s="30"/>
      <c r="H49" s="30"/>
      <c r="I49" s="33"/>
    </row>
    <row r="50" spans="1:9" x14ac:dyDescent="0.25">
      <c r="A50" s="56" t="s">
        <v>129</v>
      </c>
      <c r="B50" s="56" t="s">
        <v>130</v>
      </c>
      <c r="C50" s="56" t="s">
        <v>131</v>
      </c>
      <c r="D50" s="56"/>
      <c r="E50" s="56" t="s">
        <v>132</v>
      </c>
      <c r="F50" s="56"/>
    </row>
  </sheetData>
  <mergeCells count="19">
    <mergeCell ref="E49:I49"/>
    <mergeCell ref="C42:E42"/>
    <mergeCell ref="F42:G42"/>
    <mergeCell ref="E45:I45"/>
    <mergeCell ref="E46:I46"/>
    <mergeCell ref="E47:I47"/>
    <mergeCell ref="E48:I48"/>
    <mergeCell ref="F36:G36"/>
    <mergeCell ref="F37:G37"/>
    <mergeCell ref="F38:G38"/>
    <mergeCell ref="F39:G39"/>
    <mergeCell ref="F40:G40"/>
    <mergeCell ref="F41:G41"/>
    <mergeCell ref="B29:G29"/>
    <mergeCell ref="B30:H30"/>
    <mergeCell ref="B31:H31"/>
    <mergeCell ref="B32:I32"/>
    <mergeCell ref="B33:I33"/>
    <mergeCell ref="J30:J31"/>
  </mergeCells>
  <conditionalFormatting sqref="I30:I31">
    <cfRule type="iconSet" priority="2">
      <iconSet iconSet="3Arrows" showValue="0" reverse="1">
        <cfvo type="percent" val="0"/>
        <cfvo type="num" val="1"/>
        <cfvo type="num" val="1" gte="0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BC60ADB-9AF1-4A89-A16C-D21DB30AE9C5}">
            <x14:iconSet iconSet="3Signs" showValue="0" custom="1">
              <x14:cfvo type="percent">
                <xm:f>0</xm:f>
              </x14:cfvo>
              <x14:cfvo type="num">
                <xm:f>'Valudations Settings'!$B$8</xm:f>
              </x14:cfvo>
              <x14:cfvo type="num" gte="0">
                <xm:f>'Valudations Settings'!$B$7</xm:f>
              </x14:cfvo>
              <x14:cfIcon iconSet="3Arrows" iconId="2"/>
              <x14:cfIcon iconSet="3Arrows" iconId="1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3" id="{1A6FC772-2F03-4D93-86D4-4E76C3DA00BB}">
            <x14:iconSet iconSet="3Arrows" showValue="0" custom="1">
              <x14:cfvo type="percent">
                <xm:f>0</xm:f>
              </x14:cfvo>
              <x14:cfvo type="num">
                <xm:f>'Valudations Settings'!$B$11</xm:f>
              </x14:cfvo>
              <x14:cfvo type="num">
                <xm:f>'Valudations Settings'!$B$12</xm:f>
              </x14:cfvo>
              <x14:cfIcon iconSet="3ArrowsGray" iconId="2"/>
              <x14:cfIcon iconSet="3Arrows" iconId="1"/>
              <x14:cfIcon iconSet="3Arrows" iconId="0"/>
            </x14:iconSet>
          </x14:cfRule>
          <xm:sqref>H20:H26</xm:sqref>
        </x14:conditionalFormatting>
        <x14:conditionalFormatting xmlns:xm="http://schemas.microsoft.com/office/excel/2006/main">
          <x14:cfRule type="iconSet" priority="1" id="{57DB7DC3-CD00-4EE6-8491-997713BA09AD}">
            <x14:iconSet iconSet="3Arrows" reverse="1">
              <x14:cfvo type="percent">
                <xm:f>0</xm:f>
              </x14:cfvo>
              <x14:cfvo type="num">
                <xm:f>'Valudations Settings'!$F$27</xm:f>
              </x14:cfvo>
              <x14:cfvo type="num">
                <xm:f>'Valudations Settings'!$F$26</xm:f>
              </x14:cfvo>
            </x14:iconSet>
          </x14:cfRule>
          <xm:sqref>E37:E41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A4DFCA-4639-4D41-AF7C-259B4D35DA7B}">
          <x14:formula1>
            <xm:f>'Valudations Settings'!$A$3:$A$4</xm:f>
          </x14:formula1>
          <xm:sqref>B13:B15</xm:sqref>
        </x14:dataValidation>
        <x14:dataValidation type="list" allowBlank="1" showInputMessage="1" showErrorMessage="1" xr:uid="{0926B358-A5B8-4E96-8175-5ADCE75E7E22}">
          <x14:formula1>
            <xm:f>'Valudations Settings'!$A$26:$A$30</xm:f>
          </x14:formula1>
          <xm:sqref>C37:D41</xm:sqref>
        </x14:dataValidation>
        <x14:dataValidation type="list" allowBlank="1" showInputMessage="1" showErrorMessage="1" xr:uid="{0B47D85E-E539-4B38-8DC4-E7D691F85888}">
          <x14:formula1>
            <xm:f>'Valudations Settings'!$A$21:$A$22</xm:f>
          </x14:formula1>
          <xm:sqref>B37:B41</xm:sqref>
        </x14:dataValidation>
        <x14:dataValidation type="list" allowBlank="1" showInputMessage="1" showErrorMessage="1" xr:uid="{F38187F1-263C-4F29-B3D6-FD32BB259B0C}">
          <x14:formula1>
            <xm:f>'Valudations Settings'!$B$42:$B$44</xm:f>
          </x14:formula1>
          <xm:sqref>C46:C49</xm:sqref>
        </x14:dataValidation>
        <x14:dataValidation type="list" allowBlank="1" showInputMessage="1" showErrorMessage="1" xr:uid="{45843022-2BB0-4169-A943-F452BF82AA13}">
          <x14:formula1>
            <xm:f>'Valudations Settings'!$A$42:$A$44</xm:f>
          </x14:formula1>
          <xm:sqref>B46:B49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0173-F022-FF4D-98A2-E5FEDFE8468A}">
  <dimension ref="A1:F53"/>
  <sheetViews>
    <sheetView workbookViewId="0">
      <selection activeCell="H31" sqref="H31"/>
    </sheetView>
  </sheetViews>
  <sheetFormatPr defaultColWidth="11" defaultRowHeight="15.75" x14ac:dyDescent="0.25"/>
  <cols>
    <col min="1" max="1" width="16" customWidth="1"/>
  </cols>
  <sheetData>
    <row r="1" spans="1:2" x14ac:dyDescent="0.25">
      <c r="A1" t="s">
        <v>34</v>
      </c>
    </row>
    <row r="2" spans="1:2" x14ac:dyDescent="0.25">
      <c r="A2" s="3" t="s">
        <v>28</v>
      </c>
    </row>
    <row r="3" spans="1:2" x14ac:dyDescent="0.25">
      <c r="A3" t="s">
        <v>29</v>
      </c>
    </row>
    <row r="4" spans="1:2" x14ac:dyDescent="0.25">
      <c r="A4" t="s">
        <v>30</v>
      </c>
    </row>
    <row r="6" spans="1:2" x14ac:dyDescent="0.25">
      <c r="A6" s="3" t="s">
        <v>33</v>
      </c>
    </row>
    <row r="7" spans="1:2" x14ac:dyDescent="0.25">
      <c r="A7" t="s">
        <v>35</v>
      </c>
      <c r="B7">
        <v>5</v>
      </c>
    </row>
    <row r="8" spans="1:2" x14ac:dyDescent="0.25">
      <c r="A8" t="s">
        <v>36</v>
      </c>
      <c r="B8">
        <v>-5</v>
      </c>
    </row>
    <row r="10" spans="1:2" x14ac:dyDescent="0.25">
      <c r="A10" s="3" t="s">
        <v>45</v>
      </c>
    </row>
    <row r="11" spans="1:2" x14ac:dyDescent="0.25">
      <c r="A11" t="s">
        <v>46</v>
      </c>
      <c r="B11" s="2">
        <v>0.9</v>
      </c>
    </row>
    <row r="12" spans="1:2" x14ac:dyDescent="0.25">
      <c r="A12" t="s">
        <v>47</v>
      </c>
      <c r="B12" s="2">
        <v>1.1000000000000001</v>
      </c>
    </row>
    <row r="14" spans="1:2" x14ac:dyDescent="0.25">
      <c r="A14" s="3" t="s">
        <v>51</v>
      </c>
    </row>
    <row r="15" spans="1:2" x14ac:dyDescent="0.25">
      <c r="A15" t="s">
        <v>52</v>
      </c>
      <c r="B15" t="s">
        <v>55</v>
      </c>
    </row>
    <row r="16" spans="1:2" x14ac:dyDescent="0.25">
      <c r="A16" t="s">
        <v>53</v>
      </c>
      <c r="B16">
        <v>1</v>
      </c>
    </row>
    <row r="17" spans="1:6" x14ac:dyDescent="0.25">
      <c r="A17" t="s">
        <v>54</v>
      </c>
      <c r="B17" t="s">
        <v>56</v>
      </c>
    </row>
    <row r="19" spans="1:6" x14ac:dyDescent="0.25">
      <c r="A19" s="3" t="s">
        <v>19</v>
      </c>
    </row>
    <row r="20" spans="1:6" x14ac:dyDescent="0.25">
      <c r="A20" s="3" t="s">
        <v>57</v>
      </c>
    </row>
    <row r="21" spans="1:6" x14ac:dyDescent="0.25">
      <c r="A21" t="s">
        <v>58</v>
      </c>
      <c r="B21" t="s">
        <v>60</v>
      </c>
    </row>
    <row r="22" spans="1:6" x14ac:dyDescent="0.25">
      <c r="A22" t="s">
        <v>59</v>
      </c>
      <c r="B22" t="s">
        <v>61</v>
      </c>
    </row>
    <row r="24" spans="1:6" x14ac:dyDescent="0.25">
      <c r="A24" t="s">
        <v>62</v>
      </c>
    </row>
    <row r="25" spans="1:6" x14ac:dyDescent="0.25">
      <c r="B25" t="s">
        <v>69</v>
      </c>
      <c r="C25" t="s">
        <v>68</v>
      </c>
      <c r="E25" t="s">
        <v>72</v>
      </c>
    </row>
    <row r="26" spans="1:6" x14ac:dyDescent="0.25">
      <c r="A26" t="s">
        <v>66</v>
      </c>
      <c r="B26">
        <v>0.1</v>
      </c>
      <c r="C26">
        <v>0.05</v>
      </c>
      <c r="E26" t="s">
        <v>71</v>
      </c>
      <c r="F26">
        <v>0.24</v>
      </c>
    </row>
    <row r="27" spans="1:6" x14ac:dyDescent="0.25">
      <c r="A27" t="s">
        <v>63</v>
      </c>
      <c r="B27">
        <v>0.3</v>
      </c>
      <c r="C27">
        <v>0.1</v>
      </c>
      <c r="E27" t="s">
        <v>53</v>
      </c>
      <c r="F27">
        <v>0.06</v>
      </c>
    </row>
    <row r="28" spans="1:6" x14ac:dyDescent="0.25">
      <c r="A28" t="s">
        <v>64</v>
      </c>
      <c r="B28">
        <v>0.5</v>
      </c>
      <c r="C28">
        <v>0.2</v>
      </c>
      <c r="E28" t="s">
        <v>52</v>
      </c>
      <c r="F28">
        <v>0</v>
      </c>
    </row>
    <row r="29" spans="1:6" x14ac:dyDescent="0.25">
      <c r="A29" t="s">
        <v>65</v>
      </c>
      <c r="B29">
        <v>0.7</v>
      </c>
      <c r="C29">
        <v>0.4</v>
      </c>
    </row>
    <row r="30" spans="1:6" x14ac:dyDescent="0.25">
      <c r="A30" t="s">
        <v>67</v>
      </c>
      <c r="B30">
        <v>0.9</v>
      </c>
      <c r="C30">
        <v>0.8</v>
      </c>
    </row>
    <row r="32" spans="1:6" x14ac:dyDescent="0.25">
      <c r="A32" t="s">
        <v>70</v>
      </c>
    </row>
    <row r="40" spans="1:2" x14ac:dyDescent="0.25">
      <c r="A40" s="3" t="s">
        <v>74</v>
      </c>
    </row>
    <row r="41" spans="1:2" x14ac:dyDescent="0.25">
      <c r="A41" s="3" t="s">
        <v>2</v>
      </c>
      <c r="B41" s="3" t="s">
        <v>21</v>
      </c>
    </row>
    <row r="42" spans="1:2" x14ac:dyDescent="0.25">
      <c r="A42" t="s">
        <v>75</v>
      </c>
      <c r="B42" t="s">
        <v>78</v>
      </c>
    </row>
    <row r="43" spans="1:2" x14ac:dyDescent="0.25">
      <c r="A43" t="s">
        <v>77</v>
      </c>
      <c r="B43" t="s">
        <v>79</v>
      </c>
    </row>
    <row r="44" spans="1:2" x14ac:dyDescent="0.25">
      <c r="A44" t="s">
        <v>76</v>
      </c>
      <c r="B44" t="s">
        <v>65</v>
      </c>
    </row>
    <row r="46" spans="1:2" x14ac:dyDescent="0.25">
      <c r="A46" t="s">
        <v>80</v>
      </c>
    </row>
    <row r="47" spans="1:2" x14ac:dyDescent="0.25">
      <c r="A47" s="3" t="s">
        <v>2</v>
      </c>
    </row>
    <row r="48" spans="1:2" x14ac:dyDescent="0.25">
      <c r="A48" t="s">
        <v>75</v>
      </c>
    </row>
    <row r="49" spans="1:1" x14ac:dyDescent="0.25">
      <c r="A49" t="s">
        <v>77</v>
      </c>
    </row>
    <row r="50" spans="1:1" x14ac:dyDescent="0.25">
      <c r="A50" t="s">
        <v>81</v>
      </c>
    </row>
    <row r="51" spans="1:1" x14ac:dyDescent="0.25">
      <c r="A51" t="s">
        <v>82</v>
      </c>
    </row>
    <row r="52" spans="1:1" x14ac:dyDescent="0.25">
      <c r="A52" t="s">
        <v>83</v>
      </c>
    </row>
    <row r="53" spans="1:1" x14ac:dyDescent="0.25">
      <c r="A53" t="s">
        <v>84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1586-80E4-B94F-BFB5-D4764668438F}">
  <dimension ref="A1:I43"/>
  <sheetViews>
    <sheetView tabSelected="1" zoomScale="110" zoomScaleNormal="110" workbookViewId="0">
      <selection activeCell="A26" sqref="A26:I30"/>
    </sheetView>
  </sheetViews>
  <sheetFormatPr defaultColWidth="11" defaultRowHeight="15.75" x14ac:dyDescent="0.25"/>
  <cols>
    <col min="1" max="1" width="25.75" customWidth="1"/>
    <col min="2" max="2" width="8.75" customWidth="1"/>
    <col min="3" max="4" width="9.75" customWidth="1"/>
    <col min="5" max="5" width="8.875" customWidth="1"/>
    <col min="6" max="6" width="10.875" customWidth="1"/>
    <col min="7" max="7" width="9" customWidth="1"/>
    <col min="8" max="8" width="8.875" customWidth="1"/>
    <col min="9" max="9" width="14" customWidth="1"/>
  </cols>
  <sheetData>
    <row r="1" spans="1:9" ht="15.95" customHeight="1" x14ac:dyDescent="0.25">
      <c r="A1" s="6" t="s">
        <v>0</v>
      </c>
      <c r="B1" s="25"/>
      <c r="C1" s="25"/>
      <c r="D1" s="25"/>
      <c r="E1" s="25"/>
      <c r="F1" s="7" t="s">
        <v>1</v>
      </c>
      <c r="G1" s="25"/>
      <c r="H1" s="25"/>
      <c r="I1" s="26"/>
    </row>
    <row r="2" spans="1:9" x14ac:dyDescent="0.25">
      <c r="A2" s="6" t="s">
        <v>6</v>
      </c>
      <c r="B2" s="6"/>
      <c r="C2" s="6"/>
      <c r="D2" s="6"/>
      <c r="E2" s="6"/>
      <c r="F2" s="7"/>
      <c r="G2" s="6"/>
      <c r="H2" s="6"/>
      <c r="I2" s="6"/>
    </row>
    <row r="3" spans="1:9" ht="27.95" customHeight="1" x14ac:dyDescent="0.25">
      <c r="A3" s="6" t="s">
        <v>4</v>
      </c>
      <c r="B3" s="8" t="s">
        <v>2</v>
      </c>
      <c r="C3" s="9" t="s">
        <v>3</v>
      </c>
      <c r="D3" s="9" t="s">
        <v>27</v>
      </c>
      <c r="E3" s="8"/>
      <c r="F3" s="9"/>
      <c r="G3" s="8" t="s">
        <v>22</v>
      </c>
      <c r="H3" s="8" t="s">
        <v>16</v>
      </c>
      <c r="I3" s="8" t="s">
        <v>15</v>
      </c>
    </row>
    <row r="4" spans="1:9" x14ac:dyDescent="0.25">
      <c r="A4" s="40" t="s">
        <v>37</v>
      </c>
      <c r="B4" s="27" t="s">
        <v>29</v>
      </c>
      <c r="C4" s="28">
        <v>45667</v>
      </c>
      <c r="D4" s="28">
        <v>45667</v>
      </c>
      <c r="E4" s="41"/>
      <c r="F4" s="42"/>
      <c r="G4" s="41" t="s">
        <v>31</v>
      </c>
      <c r="H4" s="13">
        <f>D4-C4</f>
        <v>0</v>
      </c>
      <c r="I4" s="41"/>
    </row>
    <row r="5" spans="1:9" x14ac:dyDescent="0.25">
      <c r="A5" s="40" t="s">
        <v>38</v>
      </c>
      <c r="B5" s="27" t="s">
        <v>29</v>
      </c>
      <c r="C5" s="28">
        <v>45668</v>
      </c>
      <c r="D5" s="28">
        <v>45658</v>
      </c>
      <c r="E5" s="41"/>
      <c r="F5" s="42"/>
      <c r="G5" s="41" t="s">
        <v>32</v>
      </c>
      <c r="H5" s="13">
        <f t="shared" ref="H5:H6" si="0">D5-C5</f>
        <v>-10</v>
      </c>
      <c r="I5" s="41"/>
    </row>
    <row r="6" spans="1:9" x14ac:dyDescent="0.25">
      <c r="A6" s="40" t="s">
        <v>39</v>
      </c>
      <c r="B6" s="27" t="s">
        <v>29</v>
      </c>
      <c r="C6" s="28">
        <v>45669</v>
      </c>
      <c r="D6" s="28">
        <v>45677</v>
      </c>
      <c r="E6" s="41"/>
      <c r="F6" s="42"/>
      <c r="G6" s="41" t="s">
        <v>115</v>
      </c>
      <c r="H6" s="13">
        <f t="shared" si="0"/>
        <v>8</v>
      </c>
      <c r="I6" s="41"/>
    </row>
    <row r="7" spans="1:9" x14ac:dyDescent="0.25">
      <c r="A7" s="40" t="s">
        <v>114</v>
      </c>
      <c r="B7" s="27" t="s">
        <v>29</v>
      </c>
      <c r="C7" s="28">
        <v>45669</v>
      </c>
      <c r="D7" s="28">
        <v>45677</v>
      </c>
      <c r="E7" s="41"/>
      <c r="F7" s="42"/>
      <c r="G7" s="41" t="s">
        <v>115</v>
      </c>
      <c r="H7" s="13">
        <f t="shared" ref="H7" si="1">D7-C7</f>
        <v>8</v>
      </c>
      <c r="I7" s="41"/>
    </row>
    <row r="8" spans="1:9" ht="45" x14ac:dyDescent="0.25">
      <c r="A8" s="14" t="s">
        <v>14</v>
      </c>
      <c r="B8" s="8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22</v>
      </c>
      <c r="H8" s="9" t="s">
        <v>16</v>
      </c>
      <c r="I8" s="9" t="s">
        <v>15</v>
      </c>
    </row>
    <row r="9" spans="1:9" x14ac:dyDescent="0.25">
      <c r="A9" s="4" t="s">
        <v>41</v>
      </c>
      <c r="B9" s="15">
        <v>1000</v>
      </c>
      <c r="C9" s="29">
        <v>500</v>
      </c>
      <c r="D9" s="29">
        <v>500</v>
      </c>
      <c r="E9" s="29">
        <v>200</v>
      </c>
      <c r="F9" s="15">
        <f>D9+E9</f>
        <v>700</v>
      </c>
      <c r="G9" s="5" t="s">
        <v>31</v>
      </c>
      <c r="H9" s="45">
        <f>F9/B9</f>
        <v>0.7</v>
      </c>
      <c r="I9" s="5"/>
    </row>
    <row r="10" spans="1:9" x14ac:dyDescent="0.25">
      <c r="A10" s="4" t="s">
        <v>42</v>
      </c>
      <c r="B10" s="15">
        <v>1600</v>
      </c>
      <c r="C10" s="29">
        <v>600</v>
      </c>
      <c r="D10" s="29">
        <v>500</v>
      </c>
      <c r="E10" s="29">
        <v>1000</v>
      </c>
      <c r="F10" s="15">
        <f t="shared" ref="F10:F13" si="2">D10+E10</f>
        <v>1500</v>
      </c>
      <c r="G10" s="5" t="s">
        <v>31</v>
      </c>
      <c r="H10" s="45">
        <f t="shared" ref="H10:H14" si="3">F10/B10</f>
        <v>0.9375</v>
      </c>
      <c r="I10" s="5"/>
    </row>
    <row r="11" spans="1:9" x14ac:dyDescent="0.25">
      <c r="A11" s="4" t="s">
        <v>43</v>
      </c>
      <c r="B11" s="15">
        <v>500</v>
      </c>
      <c r="C11" s="29">
        <v>400</v>
      </c>
      <c r="D11" s="29">
        <v>420</v>
      </c>
      <c r="E11" s="29">
        <v>200</v>
      </c>
      <c r="F11" s="15">
        <f t="shared" si="2"/>
        <v>620</v>
      </c>
      <c r="G11" s="5" t="s">
        <v>31</v>
      </c>
      <c r="H11" s="45">
        <f t="shared" si="3"/>
        <v>1.24</v>
      </c>
      <c r="I11" s="5"/>
    </row>
    <row r="12" spans="1:9" x14ac:dyDescent="0.25">
      <c r="A12" s="4" t="s">
        <v>32</v>
      </c>
      <c r="B12" s="15">
        <v>300</v>
      </c>
      <c r="C12" s="29">
        <v>300</v>
      </c>
      <c r="D12" s="29">
        <v>100</v>
      </c>
      <c r="E12" s="29">
        <v>200</v>
      </c>
      <c r="F12" s="15">
        <f t="shared" si="2"/>
        <v>300</v>
      </c>
      <c r="G12" s="5" t="s">
        <v>31</v>
      </c>
      <c r="H12" s="45">
        <f t="shared" si="3"/>
        <v>1</v>
      </c>
      <c r="I12" s="5"/>
    </row>
    <row r="13" spans="1:9" x14ac:dyDescent="0.25">
      <c r="A13" s="4" t="s">
        <v>44</v>
      </c>
      <c r="B13" s="15">
        <v>200</v>
      </c>
      <c r="C13" s="29">
        <v>100</v>
      </c>
      <c r="D13" s="29">
        <v>120</v>
      </c>
      <c r="E13" s="29">
        <v>85</v>
      </c>
      <c r="F13" s="15">
        <f t="shared" si="2"/>
        <v>205</v>
      </c>
      <c r="G13" s="5" t="s">
        <v>31</v>
      </c>
      <c r="H13" s="45">
        <f t="shared" si="3"/>
        <v>1.0249999999999999</v>
      </c>
      <c r="I13" s="5"/>
    </row>
    <row r="14" spans="1:9" x14ac:dyDescent="0.25">
      <c r="A14" s="10" t="s">
        <v>109</v>
      </c>
      <c r="B14" s="46">
        <f>SUM(B9:B13)</f>
        <v>3600</v>
      </c>
      <c r="C14" s="46">
        <f t="shared" ref="C14:F14" si="4">SUM(C9:C13)</f>
        <v>1900</v>
      </c>
      <c r="D14" s="46">
        <f t="shared" si="4"/>
        <v>1640</v>
      </c>
      <c r="E14" s="46">
        <f t="shared" si="4"/>
        <v>1685</v>
      </c>
      <c r="F14" s="46">
        <f t="shared" si="4"/>
        <v>3325</v>
      </c>
      <c r="G14" s="12"/>
      <c r="H14" s="45">
        <f t="shared" si="3"/>
        <v>0.92361111111111116</v>
      </c>
      <c r="I14" s="12"/>
    </row>
    <row r="15" spans="1:9" x14ac:dyDescent="0.25">
      <c r="A15" s="6" t="s">
        <v>48</v>
      </c>
      <c r="B15" s="16" t="s">
        <v>15</v>
      </c>
      <c r="C15" s="17"/>
      <c r="D15" s="17"/>
      <c r="E15" s="17"/>
      <c r="F15" s="17"/>
      <c r="G15" s="18"/>
      <c r="H15" s="8"/>
      <c r="I15" s="8"/>
    </row>
    <row r="16" spans="1:9" ht="26.25" customHeight="1" x14ac:dyDescent="0.25">
      <c r="A16" s="40" t="s">
        <v>17</v>
      </c>
      <c r="B16" s="50"/>
      <c r="C16" s="51"/>
      <c r="D16" s="51"/>
      <c r="E16" s="51"/>
      <c r="F16" s="51"/>
      <c r="G16" s="51"/>
      <c r="H16" s="52"/>
      <c r="I16" s="11">
        <v>1</v>
      </c>
    </row>
    <row r="17" spans="1:9" ht="28.5" customHeight="1" x14ac:dyDescent="0.25">
      <c r="A17" s="40" t="s">
        <v>49</v>
      </c>
      <c r="B17" s="47"/>
      <c r="C17" s="48"/>
      <c r="D17" s="48"/>
      <c r="E17" s="48"/>
      <c r="F17" s="48"/>
      <c r="G17" s="48"/>
      <c r="H17" s="49"/>
      <c r="I17" s="11">
        <v>0.8</v>
      </c>
    </row>
    <row r="18" spans="1:9" ht="76.5" customHeight="1" x14ac:dyDescent="0.25">
      <c r="A18" s="40" t="s">
        <v>5</v>
      </c>
      <c r="B18" s="19"/>
      <c r="C18" s="20"/>
      <c r="D18" s="20"/>
      <c r="E18" s="20"/>
      <c r="F18" s="20"/>
      <c r="G18" s="20"/>
      <c r="H18" s="20"/>
      <c r="I18" s="21"/>
    </row>
    <row r="19" spans="1:9" ht="62.25" customHeight="1" x14ac:dyDescent="0.25">
      <c r="A19" s="40" t="s">
        <v>18</v>
      </c>
      <c r="B19" s="19"/>
      <c r="C19" s="20"/>
      <c r="D19" s="20"/>
      <c r="E19" s="20"/>
      <c r="F19" s="20"/>
      <c r="G19" s="20"/>
      <c r="H19" s="20"/>
      <c r="I19" s="21"/>
    </row>
    <row r="20" spans="1:9" ht="41.1" customHeight="1" x14ac:dyDescent="0.25">
      <c r="A20" s="6" t="s">
        <v>19</v>
      </c>
      <c r="B20" s="8" t="s">
        <v>2</v>
      </c>
      <c r="C20" s="8" t="s">
        <v>20</v>
      </c>
      <c r="D20" s="8" t="s">
        <v>21</v>
      </c>
      <c r="E20" s="9" t="s">
        <v>73</v>
      </c>
      <c r="F20" s="22" t="s">
        <v>23</v>
      </c>
      <c r="G20" s="22"/>
      <c r="H20" s="8" t="s">
        <v>22</v>
      </c>
      <c r="I20" s="8" t="s">
        <v>15</v>
      </c>
    </row>
    <row r="21" spans="1:9" x14ac:dyDescent="0.25">
      <c r="A21" s="24" t="s">
        <v>50</v>
      </c>
      <c r="B21" s="27" t="s">
        <v>58</v>
      </c>
      <c r="C21" s="27" t="s">
        <v>64</v>
      </c>
      <c r="D21" s="27" t="s">
        <v>67</v>
      </c>
      <c r="E21" s="41">
        <f>VLOOKUP(C21,'Valudations Settings'!$A$26:$C$30,2,)*VLOOKUP(D21,'Valudations Settings'!$A$26:$C$30,3, )</f>
        <v>0.4</v>
      </c>
      <c r="F21" s="31" t="s">
        <v>85</v>
      </c>
      <c r="G21" s="31"/>
      <c r="H21" s="27" t="s">
        <v>31</v>
      </c>
      <c r="I21" s="32"/>
    </row>
    <row r="22" spans="1:9" x14ac:dyDescent="0.25">
      <c r="A22" s="24" t="s">
        <v>86</v>
      </c>
      <c r="B22" s="27" t="s">
        <v>58</v>
      </c>
      <c r="C22" s="27" t="s">
        <v>63</v>
      </c>
      <c r="D22" s="27" t="s">
        <v>63</v>
      </c>
      <c r="E22" s="41">
        <f>VLOOKUP(C22,'Valudations Settings'!$A$26:$C$30,2,)*VLOOKUP(D22,'Valudations Settings'!$A$26:$C$30,3, )</f>
        <v>0.03</v>
      </c>
      <c r="F22" s="31" t="s">
        <v>89</v>
      </c>
      <c r="G22" s="31"/>
      <c r="H22" s="27" t="s">
        <v>31</v>
      </c>
      <c r="I22" s="32"/>
    </row>
    <row r="23" spans="1:9" x14ac:dyDescent="0.25">
      <c r="A23" s="24" t="s">
        <v>87</v>
      </c>
      <c r="B23" s="27" t="s">
        <v>58</v>
      </c>
      <c r="C23" s="27" t="s">
        <v>63</v>
      </c>
      <c r="D23" s="27" t="s">
        <v>65</v>
      </c>
      <c r="E23" s="41">
        <f>VLOOKUP(C23,'Valudations Settings'!$A$26:$C$30,2,)*VLOOKUP(D23,'Valudations Settings'!$A$26:$C$30,3, )</f>
        <v>0.12</v>
      </c>
      <c r="F23" s="31" t="s">
        <v>90</v>
      </c>
      <c r="G23" s="31"/>
      <c r="H23" s="27" t="s">
        <v>31</v>
      </c>
      <c r="I23" s="32"/>
    </row>
    <row r="24" spans="1:9" x14ac:dyDescent="0.25">
      <c r="A24" s="24" t="s">
        <v>88</v>
      </c>
      <c r="B24" s="27" t="s">
        <v>58</v>
      </c>
      <c r="C24" s="27" t="s">
        <v>66</v>
      </c>
      <c r="D24" s="27" t="s">
        <v>67</v>
      </c>
      <c r="E24" s="41">
        <f>VLOOKUP(C24,'Valudations Settings'!$A$26:$C$30,2,)*VLOOKUP(D24,'Valudations Settings'!$A$26:$C$30,3, )</f>
        <v>8.0000000000000016E-2</v>
      </c>
      <c r="F24" s="31" t="s">
        <v>91</v>
      </c>
      <c r="G24" s="31"/>
      <c r="H24" s="27" t="s">
        <v>31</v>
      </c>
      <c r="I24" s="32"/>
    </row>
    <row r="25" spans="1:9" x14ac:dyDescent="0.25">
      <c r="A25" s="24" t="s">
        <v>92</v>
      </c>
      <c r="B25" s="27" t="s">
        <v>58</v>
      </c>
      <c r="C25" s="27" t="s">
        <v>66</v>
      </c>
      <c r="D25" s="27" t="s">
        <v>66</v>
      </c>
      <c r="E25" s="41">
        <f>VLOOKUP(C25,'Valudations Settings'!$A$26:$C$30,2,)*VLOOKUP(D25,'Valudations Settings'!$A$26:$C$30,3, )</f>
        <v>5.000000000000001E-3</v>
      </c>
      <c r="F25" s="31" t="s">
        <v>93</v>
      </c>
      <c r="G25" s="31"/>
      <c r="H25" s="27" t="s">
        <v>31</v>
      </c>
      <c r="I25" s="32"/>
    </row>
    <row r="26" spans="1:9" ht="38.25" customHeight="1" x14ac:dyDescent="0.25">
      <c r="A26" s="6" t="s">
        <v>8</v>
      </c>
      <c r="B26" s="8" t="s">
        <v>2</v>
      </c>
      <c r="C26" s="8" t="s">
        <v>21</v>
      </c>
      <c r="D26" s="8" t="s">
        <v>22</v>
      </c>
      <c r="E26" s="23" t="s">
        <v>24</v>
      </c>
      <c r="F26" s="23"/>
      <c r="G26" s="23"/>
      <c r="H26" s="23"/>
      <c r="I26" s="23"/>
    </row>
    <row r="27" spans="1:9" x14ac:dyDescent="0.25">
      <c r="A27" s="24" t="s">
        <v>94</v>
      </c>
      <c r="B27" s="27" t="s">
        <v>75</v>
      </c>
      <c r="C27" s="27" t="s">
        <v>65</v>
      </c>
      <c r="D27" s="27" t="s">
        <v>31</v>
      </c>
      <c r="E27" s="30" t="s">
        <v>95</v>
      </c>
      <c r="F27" s="30"/>
      <c r="G27" s="30"/>
      <c r="H27" s="30"/>
      <c r="I27" s="33"/>
    </row>
    <row r="28" spans="1:9" x14ac:dyDescent="0.25">
      <c r="A28" s="24"/>
      <c r="B28" s="27"/>
      <c r="C28" s="27"/>
      <c r="D28" s="27"/>
      <c r="E28" s="30"/>
      <c r="F28" s="30"/>
      <c r="G28" s="30"/>
      <c r="H28" s="30"/>
      <c r="I28" s="33"/>
    </row>
    <row r="29" spans="1:9" x14ac:dyDescent="0.25">
      <c r="A29" s="24"/>
      <c r="B29" s="27"/>
      <c r="C29" s="27"/>
      <c r="D29" s="27"/>
      <c r="E29" s="30"/>
      <c r="F29" s="30"/>
      <c r="G29" s="30"/>
      <c r="H29" s="30"/>
      <c r="I29" s="33"/>
    </row>
    <row r="30" spans="1:9" x14ac:dyDescent="0.25">
      <c r="A30" s="24"/>
      <c r="B30" s="27"/>
      <c r="C30" s="27"/>
      <c r="D30" s="27"/>
      <c r="E30" s="30"/>
      <c r="F30" s="30"/>
      <c r="G30" s="30"/>
      <c r="H30" s="30"/>
      <c r="I30" s="33"/>
    </row>
    <row r="31" spans="1:9" ht="30" x14ac:dyDescent="0.25">
      <c r="A31" s="6" t="s">
        <v>9</v>
      </c>
      <c r="B31" s="9" t="s">
        <v>2</v>
      </c>
      <c r="C31" s="9" t="s">
        <v>25</v>
      </c>
      <c r="D31" s="9" t="s">
        <v>26</v>
      </c>
      <c r="E31" s="9" t="s">
        <v>22</v>
      </c>
      <c r="F31" s="9"/>
      <c r="G31" s="9"/>
      <c r="H31" s="9" t="s">
        <v>16</v>
      </c>
      <c r="I31" s="8" t="s">
        <v>15</v>
      </c>
    </row>
    <row r="32" spans="1:9" x14ac:dyDescent="0.25">
      <c r="A32" s="24"/>
      <c r="B32" s="34"/>
      <c r="C32" s="34"/>
      <c r="D32" s="35"/>
      <c r="E32" s="34"/>
      <c r="F32" s="4"/>
      <c r="G32" s="4"/>
      <c r="H32" s="5">
        <v>1</v>
      </c>
      <c r="I32" s="36"/>
    </row>
    <row r="33" spans="1:9" x14ac:dyDescent="0.25">
      <c r="A33" s="24"/>
      <c r="B33" s="34"/>
      <c r="C33" s="34"/>
      <c r="D33" s="34"/>
      <c r="E33" s="34"/>
      <c r="F33" s="4"/>
      <c r="G33" s="4"/>
      <c r="H33" s="5">
        <v>1</v>
      </c>
      <c r="I33" s="36"/>
    </row>
    <row r="34" spans="1:9" x14ac:dyDescent="0.25">
      <c r="A34" s="24"/>
      <c r="B34" s="34"/>
      <c r="C34" s="34"/>
      <c r="D34" s="34"/>
      <c r="E34" s="34"/>
      <c r="F34" s="4"/>
      <c r="G34" s="4"/>
      <c r="H34" s="5">
        <v>1</v>
      </c>
      <c r="I34" s="36"/>
    </row>
    <row r="35" spans="1:9" x14ac:dyDescent="0.25">
      <c r="A35" s="37"/>
      <c r="B35" s="38"/>
      <c r="C35" s="38"/>
      <c r="D35" s="38"/>
      <c r="E35" s="38"/>
      <c r="F35" s="4"/>
      <c r="G35" s="4"/>
      <c r="H35" s="5">
        <v>1</v>
      </c>
      <c r="I35" s="39"/>
    </row>
    <row r="36" spans="1:9" x14ac:dyDescent="0.25">
      <c r="A36" s="1"/>
      <c r="B36" s="1"/>
      <c r="C36" s="1"/>
      <c r="D36" s="1"/>
      <c r="E36" s="1"/>
      <c r="F36" s="1"/>
      <c r="G36" s="1"/>
      <c r="H36" s="1"/>
    </row>
    <row r="37" spans="1:9" x14ac:dyDescent="0.25">
      <c r="A37" s="44" t="s">
        <v>96</v>
      </c>
      <c r="B37" s="1"/>
      <c r="C37" s="1" t="s">
        <v>97</v>
      </c>
      <c r="D37" s="1"/>
      <c r="E37" s="1"/>
      <c r="F37" s="1"/>
      <c r="G37" s="1"/>
      <c r="H37" s="1"/>
    </row>
    <row r="38" spans="1:9" x14ac:dyDescent="0.25">
      <c r="A38" s="1"/>
      <c r="B38" s="1"/>
      <c r="C38" s="1"/>
      <c r="D38" s="1"/>
      <c r="E38" s="1"/>
      <c r="F38" s="1"/>
      <c r="G38" s="1"/>
      <c r="H38" s="1"/>
    </row>
    <row r="39" spans="1:9" x14ac:dyDescent="0.25">
      <c r="A39" s="1"/>
      <c r="B39" s="1"/>
      <c r="C39" s="1"/>
      <c r="D39" s="1"/>
      <c r="E39" s="1"/>
      <c r="F39" s="1"/>
      <c r="G39" s="1"/>
      <c r="H39" s="1"/>
    </row>
    <row r="40" spans="1:9" x14ac:dyDescent="0.25">
      <c r="A40" s="1"/>
      <c r="B40" s="1"/>
      <c r="C40" s="1"/>
      <c r="D40" s="1"/>
      <c r="E40" s="1"/>
      <c r="F40" s="1"/>
      <c r="G40" s="1"/>
      <c r="H40" s="1"/>
    </row>
    <row r="41" spans="1:9" x14ac:dyDescent="0.25">
      <c r="A41" s="1"/>
      <c r="B41" s="1"/>
      <c r="C41" s="1"/>
      <c r="D41" s="1"/>
      <c r="E41" s="1"/>
      <c r="F41" s="1"/>
      <c r="G41" s="1"/>
      <c r="H41" s="1"/>
    </row>
    <row r="42" spans="1:9" x14ac:dyDescent="0.25">
      <c r="A42" s="1"/>
      <c r="B42" s="1"/>
      <c r="C42" s="1"/>
      <c r="D42" s="1"/>
      <c r="E42" s="1"/>
      <c r="F42" s="1"/>
      <c r="G42" s="1"/>
      <c r="H42" s="1"/>
    </row>
    <row r="43" spans="1:9" x14ac:dyDescent="0.25">
      <c r="A43" s="1"/>
      <c r="B43" s="1"/>
      <c r="C43" s="1"/>
      <c r="D43" s="1"/>
      <c r="E43" s="1"/>
      <c r="F43" s="1"/>
      <c r="G43" s="1"/>
      <c r="H43" s="1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E28:I28"/>
    <mergeCell ref="E29:I29"/>
    <mergeCell ref="E30:I30"/>
    <mergeCell ref="F22:G22"/>
    <mergeCell ref="F23:G23"/>
    <mergeCell ref="F25:G25"/>
    <mergeCell ref="F24:G24"/>
    <mergeCell ref="F20:G20"/>
    <mergeCell ref="F21:G21"/>
    <mergeCell ref="E26:I26"/>
    <mergeCell ref="E27:I27"/>
    <mergeCell ref="B18:I18"/>
    <mergeCell ref="B19:I19"/>
    <mergeCell ref="B1:E1"/>
    <mergeCell ref="G1:I1"/>
    <mergeCell ref="B15:G15"/>
    <mergeCell ref="B16:H16"/>
    <mergeCell ref="B17:H17"/>
  </mergeCells>
  <conditionalFormatting sqref="I16:I17">
    <cfRule type="iconSet" priority="7">
      <iconSet iconSet="3Arrows" showValue="0" reverse="1">
        <cfvo type="percent" val="0"/>
        <cfvo type="num" val="1"/>
        <cfvo type="num" val="1" gte="0"/>
      </iconSet>
    </cfRule>
  </conditionalFormatting>
  <conditionalFormatting sqref="H32:H35">
    <cfRule type="iconSet" priority="5">
      <iconSet iconSet="3Arrows" showValue="0" reverse="1">
        <cfvo type="percent" val="0"/>
        <cfvo type="num" val="1"/>
        <cfvo type="num" val="1" gte="0"/>
      </iconSet>
    </cfRule>
  </conditionalFormatting>
  <pageMargins left="0.25" right="0.25" top="0.75" bottom="0.75" header="0.3" footer="0.3"/>
  <pageSetup paperSize="9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3D75CBCE-DD88-6E4D-8703-B29713E962EF}">
            <x14:iconSet iconSet="3Signs" showValue="0" custom="1">
              <x14:cfvo type="percent">
                <xm:f>0</xm:f>
              </x14:cfvo>
              <x14:cfvo type="num">
                <xm:f>'Valudations Settings'!$B$8</xm:f>
              </x14:cfvo>
              <x14:cfvo type="num" gte="0">
                <xm:f>'Valudations Settings'!$B$7</xm:f>
              </x14:cfvo>
              <x14:cfIcon iconSet="3Arrows" iconId="2"/>
              <x14:cfIcon iconSet="3Arrows" iconId="1"/>
              <x14:cfIcon iconSet="3Arrows" iconId="0"/>
            </x14:iconSet>
          </x14:cfRule>
          <xm:sqref>H4:H7</xm:sqref>
        </x14:conditionalFormatting>
        <x14:conditionalFormatting xmlns:xm="http://schemas.microsoft.com/office/excel/2006/main">
          <x14:cfRule type="iconSet" priority="8" id="{333E1EF3-2076-48F7-96FA-F30F2457D306}">
            <x14:iconSet iconSet="3Arrows" showValue="0" custom="1">
              <x14:cfvo type="percent">
                <xm:f>0</xm:f>
              </x14:cfvo>
              <x14:cfvo type="num">
                <xm:f>'Valudations Settings'!$B$11</xm:f>
              </x14:cfvo>
              <x14:cfvo type="num">
                <xm:f>'Valudations Settings'!$B$12</xm:f>
              </x14:cfvo>
              <x14:cfIcon iconSet="3ArrowsGray" iconId="2"/>
              <x14:cfIcon iconSet="3Arrows" iconId="1"/>
              <x14:cfIcon iconSet="3Arrows" iconId="0"/>
            </x14:iconSet>
          </x14:cfRule>
          <xm:sqref>H9:H14</xm:sqref>
        </x14:conditionalFormatting>
        <x14:conditionalFormatting xmlns:xm="http://schemas.microsoft.com/office/excel/2006/main">
          <x14:cfRule type="iconSet" priority="2" id="{F2CE95F5-DC0F-4794-8149-12D083FF3154}">
            <x14:iconSet iconSet="3Arrows" reverse="1">
              <x14:cfvo type="percent">
                <xm:f>0</xm:f>
              </x14:cfvo>
              <x14:cfvo type="num">
                <xm:f>'Valudations Settings'!$F$27</xm:f>
              </x14:cfvo>
              <x14:cfvo type="num">
                <xm:f>'Valudations Settings'!$F$26</xm:f>
              </x14:cfvo>
            </x14:iconSet>
          </x14:cfRule>
          <xm:sqref>E21:E25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4498FF5-AF33-B841-8E7B-CBCC28B89A14}">
          <x14:formula1>
            <xm:f>'Valudations Settings'!$A$3:$A$4</xm:f>
          </x14:formula1>
          <xm:sqref>B4:B7</xm:sqref>
        </x14:dataValidation>
        <x14:dataValidation type="list" allowBlank="1" showInputMessage="1" showErrorMessage="1" xr:uid="{6C27D5FA-79AD-43B5-BC2E-4F2CFB045060}">
          <x14:formula1>
            <xm:f>'Valudations Settings'!$A$42:$A$44</xm:f>
          </x14:formula1>
          <xm:sqref>B27:B30</xm:sqref>
        </x14:dataValidation>
        <x14:dataValidation type="list" allowBlank="1" showInputMessage="1" showErrorMessage="1" xr:uid="{FD047D45-43AD-402D-9FC7-67B36BE47982}">
          <x14:formula1>
            <xm:f>'Valudations Settings'!$B$42:$B$44</xm:f>
          </x14:formula1>
          <xm:sqref>C27:C30</xm:sqref>
        </x14:dataValidation>
        <x14:dataValidation type="list" allowBlank="1" showInputMessage="1" showErrorMessage="1" xr:uid="{534A5468-B4B3-448E-A1D4-53967497B1BE}">
          <x14:formula1>
            <xm:f>'Valudations Settings'!$A$48:$A$53</xm:f>
          </x14:formula1>
          <xm:sqref>B32:B35</xm:sqref>
        </x14:dataValidation>
        <x14:dataValidation type="list" allowBlank="1" showInputMessage="1" showErrorMessage="1" xr:uid="{CF67FBE1-B803-4867-8A75-59DAAF2BD406}">
          <x14:formula1>
            <xm:f>'Valudations Settings'!$A$21:$A$22</xm:f>
          </x14:formula1>
          <xm:sqref>B21:B25</xm:sqref>
        </x14:dataValidation>
        <x14:dataValidation type="list" allowBlank="1" showInputMessage="1" showErrorMessage="1" xr:uid="{057594A5-24AC-4226-8CB5-E74855CF5B83}">
          <x14:formula1>
            <xm:f>'Valudations Settings'!$A$26:$A$30</xm:f>
          </x14:formula1>
          <xm:sqref>C21:D25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Valudations Settings</vt:lpstr>
      <vt:lpstr>Report Sheet</vt:lpstr>
      <vt:lpstr>'Report Sheet'!Print_Area</vt:lpstr>
      <vt:lpstr>Project_Title</vt:lpstr>
      <vt:lpstr>Report_Date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Naybour</dc:creator>
  <cp:lastModifiedBy>Paul Naybour</cp:lastModifiedBy>
  <cp:lastPrinted>2020-04-03T17:45:20Z</cp:lastPrinted>
  <dcterms:created xsi:type="dcterms:W3CDTF">2020-04-02T20:42:51Z</dcterms:created>
  <dcterms:modified xsi:type="dcterms:W3CDTF">2020-04-03T18:19:16Z</dcterms:modified>
</cp:coreProperties>
</file>